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K:\AnnualReport\Publications\December2019\"/>
    </mc:Choice>
  </mc:AlternateContent>
  <xr:revisionPtr revIDLastSave="0" documentId="13_ncr:1_{8F72C5F5-D25A-4AC3-935C-220F3DD69A10}" xr6:coauthVersionLast="44" xr6:coauthVersionMax="44" xr10:uidLastSave="{00000000-0000-0000-0000-000000000000}"/>
  <bookViews>
    <workbookView xWindow="-120" yWindow="-120" windowWidth="29040" windowHeight="15840" xr2:uid="{00000000-000D-0000-FFFF-FFFF00000000}"/>
  </bookViews>
  <sheets>
    <sheet name="Table E-7A" sheetId="5" r:id="rId1"/>
  </sheets>
  <definedNames>
    <definedName name="_xlnm.Print_Area" localSheetId="0">'Table E-7A'!$A$1:$V$21</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4" i="5" l="1"/>
  <c r="N14" i="5" s="1"/>
  <c r="E14" i="5"/>
  <c r="D14" i="5"/>
  <c r="V14" i="5" s="1"/>
  <c r="M13" i="5"/>
  <c r="N13" i="5" s="1"/>
  <c r="E13" i="5"/>
  <c r="F13" i="5" s="1"/>
  <c r="D13" i="5"/>
  <c r="L13" i="5" s="1"/>
  <c r="M12" i="5"/>
  <c r="E12" i="5"/>
  <c r="D12" i="5"/>
  <c r="H12" i="5" s="1"/>
  <c r="M10" i="5"/>
  <c r="N10" i="5" s="1"/>
  <c r="E10" i="5"/>
  <c r="F10" i="5" s="1"/>
  <c r="D10" i="5"/>
  <c r="J10" i="5" s="1"/>
  <c r="U8" i="5"/>
  <c r="S8" i="5"/>
  <c r="Q8" i="5"/>
  <c r="O8" i="5"/>
  <c r="M8" i="5"/>
  <c r="K8" i="5"/>
  <c r="I8" i="5"/>
  <c r="G8" i="5"/>
  <c r="E8" i="5"/>
  <c r="J14" i="5" l="1"/>
  <c r="R10" i="5"/>
  <c r="L12" i="5"/>
  <c r="R13" i="5"/>
  <c r="L14" i="5"/>
  <c r="T10" i="5"/>
  <c r="T13" i="5"/>
  <c r="P10" i="5"/>
  <c r="J12" i="5"/>
  <c r="P13" i="5"/>
  <c r="H10" i="5"/>
  <c r="V10" i="5"/>
  <c r="H13" i="5"/>
  <c r="P14" i="5"/>
  <c r="J13" i="5"/>
  <c r="D8" i="5"/>
  <c r="L8" i="5" s="1"/>
  <c r="L10" i="5"/>
  <c r="R14" i="5"/>
  <c r="T14" i="5"/>
  <c r="F12" i="5"/>
  <c r="F14" i="5"/>
  <c r="H14" i="5"/>
  <c r="V8" i="5" l="1"/>
  <c r="T8" i="5"/>
  <c r="R8" i="5"/>
  <c r="J8" i="5"/>
  <c r="H8" i="5"/>
  <c r="P8" i="5"/>
  <c r="F8" i="5"/>
  <c r="N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<sst xmlns="http://schemas.openxmlformats.org/spreadsheetml/2006/main" count="45" uniqueCount="29">
  <si>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</si>
  <si>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December 31, 2019</t>
  </si>
  <si>
    <t>Type of Supervision</t>
  </si>
  <si>
    <t>Total Closed</t>
  </si>
  <si>
    <t>Without Revocations</t>
  </si>
  <si>
    <t>Total</t>
  </si>
  <si>
    <t>Pct.</t>
  </si>
  <si>
    <t>With Revocations</t>
  </si>
  <si>
    <t>Early Term</t>
  </si>
  <si>
    <t>Term Expired</t>
  </si>
  <si>
    <t>Other</t>
  </si>
  <si>
    <t>TOTAL</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</si>
  <si>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</si>
  <si>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</si>
  <si>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</si>
  <si>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</si>
  <si>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</si>
  <si>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</si>
  <si>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</si>
  <si>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</si>
  <si>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</si>
  <si>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</si>
  <si>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t>Federal Probation System—Post-Conviction Supervision Cases Closed With and Without Revocation, by Type,</t>
  </si>
  <si>
    <r>
      <t xml:space="preserve">Major </t>
    </r>
    <r>
      <rPr>
        <b/>
        <vertAlign val="superscript"/>
        <sz val="9"/>
        <rFont val="Arial"/>
        <family val="2"/>
      </rPr>
      <t>4</t>
    </r>
  </si>
  <si>
    <r>
      <t xml:space="preserve">Minor </t>
    </r>
    <r>
      <rPr>
        <b/>
        <vertAlign val="superscript"/>
        <sz val="9"/>
        <rFont val="Arial"/>
        <family val="2"/>
      </rPr>
      <t>3</t>
    </r>
  </si>
  <si>
    <r>
      <t xml:space="preserve">Technical </t>
    </r>
    <r>
      <rPr>
        <b/>
        <vertAlign val="superscript"/>
        <sz val="9"/>
        <rFont val="Arial"/>
        <family val="2"/>
      </rPr>
      <t>2</t>
    </r>
  </si>
  <si>
    <r>
      <t xml:space="preserve">Other </t>
    </r>
    <r>
      <rPr>
        <b/>
        <vertAlign val="superscript"/>
        <sz val="9"/>
        <rFont val="Arial"/>
        <family val="2"/>
      </rPr>
      <t>1</t>
    </r>
  </si>
  <si>
    <r>
      <t xml:space="preserve">     Probation</t>
    </r>
    <r>
      <rPr>
        <vertAlign val="superscript"/>
        <sz val="9"/>
        <rFont val="Arial"/>
        <family val="2"/>
      </rPr>
      <t>5</t>
    </r>
  </si>
  <si>
    <r>
      <t xml:space="preserve">     Parole</t>
    </r>
    <r>
      <rPr>
        <vertAlign val="superscript"/>
        <sz val="9"/>
        <rFont val="Arial"/>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</si>
</sst>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5">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2" fillId="0" borderId="0" xfId="0" applyNumberFormat="1" applyFont="1" applyFill="1" applyBorder="1"/>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3" fontId="7" fillId="0" borderId="0" xfId="0" applyNumberFormat="1" applyFont="1" applyFill="1" applyBorder="1"/>
    <xf numFmtId="164" fontId="7" fillId="0" borderId="0" xfId="0" applyNumberFormat="1" applyFont="1" applyFill="1" applyBorder="1" applyAlignment="1">
      <alignment horizontal="right"/>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8"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1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2" xfId="0" applyNumberFormat="1" applyFont="1" applyFill="1" applyBorder="1" applyAlignment="1">
      <alignment horizontal="center" wrapText="1"/>
    </xf>
    <xf numFmtId="0" fontId="7" fillId="0" borderId="0" xfId="0" applyNumberFormat="1" applyFont="1" applyFill="1" applyBorder="1" applyAlignment="1">
      <alignment horizontal="center"/>
    </xf>
    <xf numFmtId="0" fontId="2" fillId="0" borderId="0" xfId="0" applyNumberFormat="1" applyFont="1" applyFill="1" applyBorder="1" applyAlignment="1">
      <alignment horizontal="left"/>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sheetPr>
  <dimension ref="A1:Z1790"/>
  <sheetViews>
    <sheetView tabSelected="1" zoomScaleNormal="100" workbookViewId="0">
      <selection activeCell="A13" sqref="A13:C13"/>
    </sheetView>
  </sheetViews>
  <sheetFormatPr defaultRowHeight="12.75" x14ac:dyDescent="0.2"/>
  <cols>
    <col min="1" max="1" width="7.42578125" customWidth="1"/>
    <col min="2" max="2" width="7.85546875" customWidth="1"/>
    <col min="3" max="3" width="7.42578125" customWidth="1"/>
    <col min="4" max="4" width="8.42578125" customWidth="1"/>
    <col min="5" max="7" width="6.7109375" customWidth="1"/>
    <col min="8" max="8" width="5.7109375" customWidth="1"/>
    <col min="9" max="9" width="6.7109375" customWidth="1"/>
    <col min="10" max="10" width="5.7109375" customWidth="1"/>
    <col min="11" max="11" width="6.7109375" customWidth="1"/>
    <col min="12" max="12" width="5.7109375" customWidth="1"/>
    <col min="13" max="13" width="6.7109375" customWidth="1"/>
    <col min="14" max="14" width="5.7109375" customWidth="1"/>
    <col min="15" max="15" width="6.7109375" customWidth="1"/>
    <col min="16" max="16" width="5.7109375" customWidth="1"/>
    <col min="17" max="17" width="6.7109375" customWidth="1"/>
    <col min="18" max="18" width="5.7109375" customWidth="1"/>
    <col min="19" max="19" width="6.7109375" customWidth="1"/>
    <col min="20" max="20" width="5.7109375" customWidth="1"/>
    <col min="21" max="21" width="6.7109375" customWidth="1"/>
    <col min="22" max="22" width="5.7109375" customWidth="1"/>
  </cols>
  <sheetData>
    <row r="1" spans="1:26" s="1" customFormat="1" ht="15.75" x14ac:dyDescent="0.25">
      <c r="A1" s="32" t="s">
        <v>0</v>
      </c>
      <c r="B1" s="32"/>
      <c r="C1" s="32"/>
      <c r="D1" s="32"/>
      <c r="E1" s="32"/>
      <c r="F1" s="32"/>
      <c r="G1" s="32"/>
      <c r="H1" s="32"/>
      <c r="I1" s="32"/>
      <c r="J1" s="32"/>
      <c r="K1" s="32"/>
      <c r="L1" s="32"/>
      <c r="M1" s="32"/>
      <c r="N1" s="32"/>
      <c r="O1" s="32"/>
      <c r="P1" s="32"/>
      <c r="Q1" s="32"/>
      <c r="R1" s="32"/>
      <c r="S1" s="32"/>
      <c r="T1" s="32"/>
      <c r="U1" s="4"/>
      <c r="V1" s="4"/>
      <c r="W1" s="4"/>
      <c r="X1" s="4"/>
      <c r="Y1" s="4"/>
      <c r="Z1" s="4"/>
    </row>
    <row r="2" spans="1:26" ht="15.75" x14ac:dyDescent="0.25">
      <c r="A2" s="33" t="s">
        <v>22</v>
      </c>
      <c r="B2" s="33"/>
      <c r="C2" s="33"/>
      <c r="D2" s="33"/>
      <c r="E2" s="33"/>
      <c r="F2" s="33"/>
      <c r="G2" s="33"/>
      <c r="H2" s="33"/>
      <c r="I2" s="33"/>
      <c r="J2" s="33"/>
      <c r="K2" s="33"/>
      <c r="L2" s="33"/>
      <c r="M2" s="33"/>
      <c r="N2" s="33"/>
      <c r="O2" s="33"/>
      <c r="P2" s="33"/>
      <c r="Q2" s="33"/>
      <c r="R2" s="33"/>
      <c r="S2" s="33"/>
      <c r="T2" s="33"/>
      <c r="U2" s="5"/>
      <c r="V2" s="5"/>
      <c r="W2" s="5"/>
      <c r="X2" s="5"/>
      <c r="Y2" s="5"/>
      <c r="Z2" s="5"/>
    </row>
    <row r="3" spans="1:26" ht="15.75" x14ac:dyDescent="0.25">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
      <c r="A4" s="37" t="s">
        <v>2</v>
      </c>
      <c r="B4" s="37"/>
      <c r="C4" s="38"/>
      <c r="D4" s="43" t="s">
        <v>3</v>
      </c>
      <c r="E4" s="34" t="s">
        <v>4</v>
      </c>
      <c r="F4" s="35"/>
      <c r="G4" s="35"/>
      <c r="H4" s="35"/>
      <c r="I4" s="35"/>
      <c r="J4" s="35"/>
      <c r="K4" s="35"/>
      <c r="L4" s="36"/>
      <c r="M4" s="50" t="s">
        <v>5</v>
      </c>
      <c r="N4" s="37" t="s">
        <v>6</v>
      </c>
      <c r="O4" s="46" t="s">
        <v>7</v>
      </c>
      <c r="P4" s="49"/>
      <c r="Q4" s="49"/>
      <c r="R4" s="49"/>
      <c r="S4" s="49"/>
      <c r="T4" s="49"/>
      <c r="U4" s="20"/>
      <c r="V4" s="20"/>
      <c r="W4" s="5"/>
      <c r="X4" s="5"/>
      <c r="Y4" s="5"/>
      <c r="Z4" s="5"/>
    </row>
    <row r="5" spans="1:26" ht="13.5" customHeight="1" x14ac:dyDescent="0.2">
      <c r="A5" s="39"/>
      <c r="B5" s="39"/>
      <c r="C5" s="40"/>
      <c r="D5" s="44"/>
      <c r="E5" s="43" t="s">
        <v>5</v>
      </c>
      <c r="F5" s="43" t="s">
        <v>6</v>
      </c>
      <c r="G5" s="46" t="s">
        <v>8</v>
      </c>
      <c r="H5" s="48"/>
      <c r="I5" s="46" t="s">
        <v>9</v>
      </c>
      <c r="J5" s="48"/>
      <c r="K5" s="46" t="s">
        <v>26</v>
      </c>
      <c r="L5" s="47"/>
      <c r="M5" s="51"/>
      <c r="N5" s="39"/>
      <c r="O5" s="46" t="s">
        <v>25</v>
      </c>
      <c r="P5" s="47"/>
      <c r="Q5" s="46" t="s">
        <v>24</v>
      </c>
      <c r="R5" s="48"/>
      <c r="S5" s="46" t="s">
        <v>23</v>
      </c>
      <c r="T5" s="49"/>
      <c r="U5" s="46" t="s">
        <v>10</v>
      </c>
      <c r="V5" s="49"/>
      <c r="W5" s="5"/>
      <c r="X5" s="5"/>
      <c r="Y5" s="5"/>
      <c r="Z5" s="5"/>
    </row>
    <row r="6" spans="1:26" ht="18" customHeight="1" x14ac:dyDescent="0.2">
      <c r="A6" s="41"/>
      <c r="B6" s="41"/>
      <c r="C6" s="42"/>
      <c r="D6" s="45"/>
      <c r="E6" s="45"/>
      <c r="F6" s="45"/>
      <c r="G6" s="21" t="s">
        <v>5</v>
      </c>
      <c r="H6" s="21" t="s">
        <v>6</v>
      </c>
      <c r="I6" s="21" t="s">
        <v>5</v>
      </c>
      <c r="J6" s="21" t="s">
        <v>6</v>
      </c>
      <c r="K6" s="22" t="s">
        <v>5</v>
      </c>
      <c r="L6" s="23" t="s">
        <v>6</v>
      </c>
      <c r="M6" s="52"/>
      <c r="N6" s="41"/>
      <c r="O6" s="22" t="s">
        <v>5</v>
      </c>
      <c r="P6" s="23" t="s">
        <v>6</v>
      </c>
      <c r="Q6" s="21" t="s">
        <v>5</v>
      </c>
      <c r="R6" s="21" t="s">
        <v>6</v>
      </c>
      <c r="S6" s="22" t="s">
        <v>5</v>
      </c>
      <c r="T6" s="22" t="s">
        <v>6</v>
      </c>
      <c r="U6" s="22" t="s">
        <v>5</v>
      </c>
      <c r="V6" s="22" t="s">
        <v>6</v>
      </c>
      <c r="W6" s="5"/>
      <c r="X6" s="5"/>
      <c r="Y6" s="5"/>
      <c r="Z6" s="5"/>
    </row>
    <row r="7" spans="1:26" ht="14.25" customHeight="1" x14ac:dyDescent="0.2">
      <c r="A7" s="7"/>
      <c r="B7" s="7"/>
      <c r="C7" s="7"/>
      <c r="D7" s="7"/>
      <c r="E7" s="8"/>
      <c r="F7" s="9"/>
      <c r="G7" s="10"/>
      <c r="H7" s="9"/>
      <c r="I7" s="10"/>
      <c r="J7" s="9"/>
      <c r="K7" s="10"/>
      <c r="L7" s="9"/>
      <c r="M7" s="7"/>
      <c r="N7" s="9"/>
      <c r="O7" s="9"/>
      <c r="P7" s="9"/>
      <c r="Q7" s="7"/>
      <c r="R7" s="9"/>
      <c r="S7" s="7"/>
      <c r="T7" s="9"/>
      <c r="U7" s="7"/>
      <c r="V7" s="9"/>
      <c r="W7" s="5"/>
      <c r="X7" s="5"/>
      <c r="Y7" s="5"/>
      <c r="Z7" s="5"/>
    </row>
    <row r="8" spans="1:26" s="20" customFormat="1" x14ac:dyDescent="0.2">
      <c r="A8" s="53" t="s">
        <v>11</v>
      </c>
      <c r="B8" s="53"/>
      <c r="C8" s="53"/>
      <c r="D8" s="24">
        <f>SUM(D10,D12,D13,D14)</f>
        <v>54960</v>
      </c>
      <c r="E8" s="24">
        <f>SUM(E10,E12,E13,E14)</f>
        <v>37714</v>
      </c>
      <c r="F8" s="25">
        <f>IF(E8=0,".0",E8/D8*100)</f>
        <v>68.620815138282381</v>
      </c>
      <c r="G8" s="24">
        <f>SUM(G10,G12,G13,G14)</f>
        <v>8728</v>
      </c>
      <c r="H8" s="25">
        <f>IF(G8=0,".0",G8/D8*100)</f>
        <v>15.880640465793306</v>
      </c>
      <c r="I8" s="24">
        <f>SUM(I10,I12,I13,I14)</f>
        <v>26175</v>
      </c>
      <c r="J8" s="25">
        <f>IF(I8=0,".0",I8/D8*100)</f>
        <v>47.625545851528386</v>
      </c>
      <c r="K8" s="24">
        <f>SUM(K10,K12,K13,K14)</f>
        <v>2811</v>
      </c>
      <c r="L8" s="25">
        <f>IF(K8=0,".0",K8/D8*100)</f>
        <v>5.1146288209606992</v>
      </c>
      <c r="M8" s="24">
        <f>SUM(M10,M12,M13,M14)</f>
        <v>17246</v>
      </c>
      <c r="N8" s="25">
        <f>IF(M8=0,".0",M8/D8*100)</f>
        <v>31.379184861717611</v>
      </c>
      <c r="O8" s="24">
        <f>SUM(O10,O12,O13,O14)</f>
        <v>11813</v>
      </c>
      <c r="P8" s="25">
        <f>IF(O8=0,".0",O8/D8*100)</f>
        <v>21.493813682678311</v>
      </c>
      <c r="Q8" s="24">
        <f>SUM(Q10,Q12,Q13,Q14)</f>
        <v>1584</v>
      </c>
      <c r="R8" s="25">
        <f>IF(Q8=0,".0",Q8/D8*100)</f>
        <v>2.8820960698689957</v>
      </c>
      <c r="S8" s="24">
        <f>SUM(S10,S12,S13,S14)</f>
        <v>3593</v>
      </c>
      <c r="T8" s="25">
        <f>IF(S8=0,".0",S8/D8*100)</f>
        <v>6.5374818049490537</v>
      </c>
      <c r="U8" s="24">
        <f>SUM(U10,U12,U13,U14)</f>
        <v>256</v>
      </c>
      <c r="V8" s="25">
        <f>IF(U8=0,".0",U8/D8*100)</f>
        <v>0.46579330422125187</v>
      </c>
    </row>
    <row r="9" spans="1:26" x14ac:dyDescent="0.2">
      <c r="A9" s="31" t="s">
        <v>12</v>
      </c>
      <c r="B9" s="31"/>
      <c r="C9" s="31"/>
      <c r="D9" s="12"/>
      <c r="E9" s="12"/>
      <c r="F9" s="11"/>
      <c r="G9" s="13"/>
      <c r="H9" s="11"/>
      <c r="I9" s="13"/>
      <c r="J9" s="11"/>
      <c r="K9" s="13"/>
      <c r="L9" s="11"/>
      <c r="M9" s="8"/>
      <c r="N9" s="9"/>
      <c r="O9" s="13"/>
      <c r="P9" s="11"/>
      <c r="Q9" s="8"/>
      <c r="R9" s="9"/>
      <c r="S9" s="8"/>
      <c r="T9" s="9"/>
      <c r="U9" s="8"/>
      <c r="V9" s="9"/>
      <c r="W9" s="5"/>
      <c r="X9" s="5"/>
      <c r="Y9" s="5"/>
      <c r="Z9" s="5"/>
    </row>
    <row r="10" spans="1:26" ht="13.5" x14ac:dyDescent="0.2">
      <c r="A10" s="54" t="s">
        <v>27</v>
      </c>
      <c r="B10" s="54"/>
      <c r="C10" s="54"/>
      <c r="D10" s="8">
        <f>SUM(E10,M10)</f>
        <v>7505</v>
      </c>
      <c r="E10" s="8">
        <f>SUM(G10,I10,K10)</f>
        <v>6643</v>
      </c>
      <c r="F10" s="11">
        <f>IF(E10=0,".0",E10/D10*100)</f>
        <v>88.514323784143897</v>
      </c>
      <c r="G10" s="13">
        <v>1397</v>
      </c>
      <c r="H10" s="11">
        <f>IF(G10=0,".0",G10/D10*100)</f>
        <v>18.614257161892073</v>
      </c>
      <c r="I10" s="13">
        <v>5056</v>
      </c>
      <c r="J10" s="11">
        <f>IF(I10=0,".0",I10/D10*100)</f>
        <v>67.368421052631575</v>
      </c>
      <c r="K10" s="13">
        <v>190</v>
      </c>
      <c r="L10" s="11">
        <f>IF(K10=0,".0",K10/D10*100)</f>
        <v>2.5316455696202533</v>
      </c>
      <c r="M10" s="8">
        <f>SUM(O10,Q10,S10,U10)</f>
        <v>862</v>
      </c>
      <c r="N10" s="11">
        <f>IF(M10=0,".0",M10/D10*100)</f>
        <v>11.485676215856095</v>
      </c>
      <c r="O10" s="13">
        <v>617</v>
      </c>
      <c r="P10" s="11">
        <f>IF(O10=0,".0",O10/D10*100)</f>
        <v>8.2211858760826111</v>
      </c>
      <c r="Q10" s="8">
        <v>112</v>
      </c>
      <c r="R10" s="11">
        <f>IF(Q10=0,".0",Q10/D10*100)</f>
        <v>1.4923384410393072</v>
      </c>
      <c r="S10" s="8">
        <v>125</v>
      </c>
      <c r="T10" s="11">
        <f>IF(S10=0,".0",S10/D10*100)</f>
        <v>1.6655562958027983</v>
      </c>
      <c r="U10" s="8">
        <v>8</v>
      </c>
      <c r="V10" s="11">
        <f>IF(U10=0,".0",U10/D10*100)</f>
        <v>0.10659560293137908</v>
      </c>
      <c r="W10" s="5"/>
      <c r="X10" s="5"/>
      <c r="Y10" s="5"/>
      <c r="Z10" s="5"/>
    </row>
    <row r="11" spans="1:26" x14ac:dyDescent="0.2">
      <c r="A11" s="31" t="s">
        <v>13</v>
      </c>
      <c r="B11" s="31"/>
      <c r="C11" s="31"/>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
      <c r="A12" s="28" t="s">
        <v>14</v>
      </c>
      <c r="B12" s="28"/>
      <c r="C12" s="28"/>
      <c r="D12" s="8">
        <f>SUM(E12,M12)</f>
        <v>507</v>
      </c>
      <c r="E12" s="8">
        <f>SUM(G12,I12,K12)</f>
        <v>507</v>
      </c>
      <c r="F12" s="11">
        <f>IF(E12=0,".0",E12/D12*100)</f>
        <v>100</v>
      </c>
      <c r="G12" s="13">
        <v>3</v>
      </c>
      <c r="H12" s="11">
        <f>IF(G12=0,".0",G12/D12*100)</f>
        <v>0.59171597633136097</v>
      </c>
      <c r="I12" s="13">
        <v>346</v>
      </c>
      <c r="J12" s="11">
        <f>IF(I12=0,".0",I12/D12*100)</f>
        <v>68.244575936883635</v>
      </c>
      <c r="K12" s="13">
        <v>158</v>
      </c>
      <c r="L12" s="11">
        <f>IF(K12=0,".0",K12/D12*100)</f>
        <v>31.163708086785007</v>
      </c>
      <c r="M12" s="8">
        <f>SUM(O12,Q12,S12,U12)</f>
        <v>0</v>
      </c>
      <c r="N12" s="11">
        <v>0</v>
      </c>
      <c r="O12" s="13">
        <v>0</v>
      </c>
      <c r="P12" s="11">
        <v>0</v>
      </c>
      <c r="Q12" s="8">
        <v>0</v>
      </c>
      <c r="R12" s="11">
        <v>0</v>
      </c>
      <c r="S12" s="8">
        <v>0</v>
      </c>
      <c r="T12" s="11">
        <v>0</v>
      </c>
      <c r="U12" s="8">
        <v>0</v>
      </c>
      <c r="V12" s="11">
        <v>0</v>
      </c>
      <c r="W12" s="5"/>
      <c r="X12" s="5"/>
      <c r="Y12" s="5"/>
      <c r="Z12" s="5"/>
    </row>
    <row r="13" spans="1:26" ht="13.5" x14ac:dyDescent="0.2">
      <c r="A13" s="54" t="s">
        <v>28</v>
      </c>
      <c r="B13" s="54"/>
      <c r="C13" s="54"/>
      <c r="D13" s="8">
        <f>SUM(E13,M13)</f>
        <v>302</v>
      </c>
      <c r="E13" s="8">
        <f>SUM(G13,I13,K13)</f>
        <v>267</v>
      </c>
      <c r="F13" s="11">
        <f>IF(E13=0,".0",E13/D13*100)</f>
        <v>88.410596026490069</v>
      </c>
      <c r="G13" s="13">
        <v>51</v>
      </c>
      <c r="H13" s="11">
        <f>IF(G13=0,".0",G13/D13*100)</f>
        <v>16.887417218543046</v>
      </c>
      <c r="I13" s="13">
        <v>159</v>
      </c>
      <c r="J13" s="11">
        <f>IF(I13=0,".0",I13/D13*100)</f>
        <v>52.649006622516559</v>
      </c>
      <c r="K13" s="13">
        <v>57</v>
      </c>
      <c r="L13" s="11">
        <f>IF(K13=0,".0",K13/D13*100)</f>
        <v>18.874172185430464</v>
      </c>
      <c r="M13" s="8">
        <f>SUM(O13,Q13,S13,U13)</f>
        <v>35</v>
      </c>
      <c r="N13" s="11">
        <f>IF(M13=0,".0",M13/D13*100)</f>
        <v>11.589403973509933</v>
      </c>
      <c r="O13" s="13">
        <v>25</v>
      </c>
      <c r="P13" s="11">
        <f>IF(O13=0,".0",O13/D13*100)</f>
        <v>8.2781456953642394</v>
      </c>
      <c r="Q13" s="8">
        <v>2</v>
      </c>
      <c r="R13" s="11">
        <f>IF(Q13=0,".0",Q13/D13*100)</f>
        <v>0.66225165562913912</v>
      </c>
      <c r="S13" s="8">
        <v>8</v>
      </c>
      <c r="T13" s="11">
        <f>IF(S13=0,".0",S13/D13*100)</f>
        <v>2.6490066225165565</v>
      </c>
      <c r="U13" s="8">
        <v>0</v>
      </c>
      <c r="V13" s="11">
        <v>0</v>
      </c>
      <c r="W13" s="5"/>
      <c r="X13" s="5"/>
      <c r="Y13" s="5"/>
      <c r="Z13" s="5"/>
    </row>
    <row r="14" spans="1:26" ht="14.25" customHeight="1" x14ac:dyDescent="0.2">
      <c r="A14" s="28" t="s">
        <v>15</v>
      </c>
      <c r="B14" s="28"/>
      <c r="C14" s="28"/>
      <c r="D14" s="8">
        <f>SUM(E14,M14)</f>
        <v>46646</v>
      </c>
      <c r="E14" s="8">
        <f>SUM(G14,I14,K14)</f>
        <v>30297</v>
      </c>
      <c r="F14" s="11">
        <f>IF(E14=0,".0",E14/D14*100)</f>
        <v>64.950906830167639</v>
      </c>
      <c r="G14" s="13">
        <v>7277</v>
      </c>
      <c r="H14" s="11">
        <f>IF(G14=0,".0",G14/D14*100)</f>
        <v>15.600480212665611</v>
      </c>
      <c r="I14" s="13">
        <v>20614</v>
      </c>
      <c r="J14" s="11">
        <f>IF(I14=0,".0",I14/D14*100)</f>
        <v>44.192428075290486</v>
      </c>
      <c r="K14" s="13">
        <v>2406</v>
      </c>
      <c r="L14" s="11">
        <f>IF(K14=0,".0",K14/D14*100)</f>
        <v>5.1579985422115513</v>
      </c>
      <c r="M14" s="8">
        <f>SUM(O14,Q14,S14,U14)</f>
        <v>16349</v>
      </c>
      <c r="N14" s="11">
        <f>IF(M14=0,".0",M14/D14*100)</f>
        <v>35.049093169832354</v>
      </c>
      <c r="O14" s="13">
        <v>11171</v>
      </c>
      <c r="P14" s="11">
        <f>IF(O14=0,".0",O14/D14*100)</f>
        <v>23.948462890708743</v>
      </c>
      <c r="Q14" s="8">
        <v>1470</v>
      </c>
      <c r="R14" s="11">
        <f>IF(Q14=0,".0",Q14/D14*100)</f>
        <v>3.1513956180594263</v>
      </c>
      <c r="S14" s="8">
        <v>3460</v>
      </c>
      <c r="T14" s="11">
        <f>IF(S14=0,".0",S14/D14*100)</f>
        <v>7.4175706384255884</v>
      </c>
      <c r="U14" s="8">
        <v>248</v>
      </c>
      <c r="V14" s="11">
        <f>IF(U14=0,".0",U14/D14*100)</f>
        <v>0.53166402263859713</v>
      </c>
      <c r="W14" s="5"/>
      <c r="X14" s="5"/>
      <c r="Y14" s="5"/>
      <c r="Z14" s="5"/>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
      <c r="A16" s="30" t="s">
        <v>16</v>
      </c>
      <c r="B16" s="30"/>
      <c r="C16" s="30"/>
      <c r="D16" s="30"/>
      <c r="E16" s="30"/>
      <c r="F16" s="30"/>
      <c r="G16" s="30"/>
      <c r="H16" s="30"/>
      <c r="I16" s="30"/>
      <c r="J16" s="30"/>
      <c r="K16" s="30"/>
      <c r="L16" s="30"/>
      <c r="M16" s="30"/>
      <c r="N16" s="30"/>
      <c r="O16" s="30"/>
      <c r="P16" s="30"/>
      <c r="Q16" s="30"/>
      <c r="R16" s="30"/>
      <c r="S16" s="30"/>
      <c r="T16" s="30"/>
      <c r="U16" s="5"/>
      <c r="V16" s="5"/>
      <c r="W16" s="5"/>
      <c r="X16" s="5"/>
      <c r="Y16" s="5"/>
      <c r="Z16" s="5"/>
    </row>
    <row r="17" spans="1:26" x14ac:dyDescent="0.2">
      <c r="A17" s="29" t="s">
        <v>17</v>
      </c>
      <c r="B17" s="29"/>
      <c r="C17" s="29"/>
      <c r="D17" s="29"/>
      <c r="E17" s="29"/>
      <c r="F17" s="29"/>
      <c r="G17" s="29"/>
      <c r="H17" s="29"/>
      <c r="I17" s="29"/>
      <c r="J17" s="29"/>
      <c r="K17" s="29"/>
      <c r="L17" s="29"/>
      <c r="M17" s="29"/>
      <c r="N17" s="16"/>
      <c r="O17" s="16"/>
      <c r="P17" s="16"/>
      <c r="Q17" s="16"/>
      <c r="R17" s="16"/>
      <c r="S17" s="16"/>
      <c r="T17" s="16"/>
      <c r="U17" s="16"/>
      <c r="V17" s="16"/>
      <c r="W17" s="5"/>
      <c r="X17" s="5"/>
      <c r="Y17" s="5"/>
      <c r="Z17" s="5"/>
    </row>
    <row r="18" spans="1:26" ht="24.75" customHeight="1" x14ac:dyDescent="0.2">
      <c r="A18" s="26" t="s">
        <v>18</v>
      </c>
      <c r="B18" s="26"/>
      <c r="C18" s="26"/>
      <c r="D18" s="26"/>
      <c r="E18" s="26"/>
      <c r="F18" s="26"/>
      <c r="G18" s="26"/>
      <c r="H18" s="26"/>
      <c r="I18" s="26"/>
      <c r="J18" s="26"/>
      <c r="K18" s="26"/>
      <c r="L18" s="26"/>
      <c r="M18" s="26"/>
      <c r="N18" s="26"/>
      <c r="O18" s="26"/>
      <c r="P18" s="26"/>
      <c r="Q18" s="26"/>
      <c r="R18" s="26"/>
      <c r="S18" s="26"/>
      <c r="T18" s="26"/>
      <c r="U18" s="2"/>
      <c r="V18" s="5"/>
      <c r="W18" s="5"/>
      <c r="X18" s="5"/>
      <c r="Y18" s="5"/>
      <c r="Z18" s="5"/>
    </row>
    <row r="19" spans="1:26" ht="21.75" customHeight="1" x14ac:dyDescent="0.2">
      <c r="A19" s="26" t="s">
        <v>19</v>
      </c>
      <c r="B19" s="27"/>
      <c r="C19" s="27"/>
      <c r="D19" s="27"/>
      <c r="E19" s="27"/>
      <c r="F19" s="27"/>
      <c r="G19" s="27"/>
      <c r="H19" s="27"/>
      <c r="I19" s="27"/>
      <c r="J19" s="27"/>
      <c r="K19" s="27"/>
      <c r="L19" s="27"/>
      <c r="M19" s="27"/>
      <c r="N19" s="27"/>
      <c r="O19" s="27"/>
      <c r="P19" s="27"/>
      <c r="Q19" s="27"/>
      <c r="R19" s="27"/>
      <c r="S19" s="27"/>
      <c r="T19" s="27"/>
      <c r="U19" s="15"/>
      <c r="V19" s="15"/>
      <c r="W19" s="15"/>
      <c r="X19" s="5"/>
      <c r="Y19" s="5"/>
      <c r="Z19" s="5"/>
    </row>
    <row r="20" spans="1:26" x14ac:dyDescent="0.2">
      <c r="A20" s="17" t="s">
        <v>20</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
      <c r="A21" s="19" t="s">
        <v>21</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85" orientation="landscape" r:id="rId1"/>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H Marlene Tibbs</cp:lastModifiedBy>
  <cp:lastPrinted>2020-01-29T13:33:37Z</cp:lastPrinted>
  <dcterms:created xsi:type="dcterms:W3CDTF">2005-10-17T17:44:27Z</dcterms:created>
  <dcterms:modified xsi:type="dcterms:W3CDTF">2020-03-04T18:07:21Z</dcterms:modified>
</cp:coreProperties>
</file>